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6" yWindow="48" windowWidth="22056" windowHeight="9600"/>
  </bookViews>
  <sheets>
    <sheet name="нормативы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нормативы!$8:$9</definedName>
    <definedName name="_xlnm.Print_Area" localSheetId="0">нормативы!$A$1:$I$34</definedName>
  </definedNames>
  <calcPr calcId="145621"/>
</workbook>
</file>

<file path=xl/calcChain.xml><?xml version="1.0" encoding="utf-8"?>
<calcChain xmlns="http://schemas.openxmlformats.org/spreadsheetml/2006/main">
  <c r="G22" i="1" l="1"/>
  <c r="F22" i="1"/>
  <c r="I32" i="1" l="1"/>
  <c r="H32" i="1"/>
  <c r="G32" i="1"/>
  <c r="F32" i="1"/>
  <c r="I31" i="1"/>
  <c r="H31" i="1"/>
  <c r="G31" i="1"/>
  <c r="F31" i="1"/>
  <c r="I29" i="1"/>
  <c r="H29" i="1"/>
  <c r="G29" i="1"/>
  <c r="F29" i="1"/>
  <c r="I28" i="1"/>
  <c r="H28" i="1"/>
  <c r="G28" i="1"/>
  <c r="F28" i="1"/>
  <c r="I27" i="1"/>
  <c r="H27" i="1"/>
  <c r="G27" i="1"/>
  <c r="F27" i="1"/>
  <c r="I26" i="1"/>
  <c r="H26" i="1"/>
  <c r="G26" i="1"/>
  <c r="F26" i="1"/>
  <c r="I25" i="1"/>
  <c r="H25" i="1"/>
  <c r="G25" i="1"/>
  <c r="F25" i="1"/>
  <c r="I24" i="1"/>
  <c r="H24" i="1"/>
  <c r="G24" i="1"/>
  <c r="F24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</calcChain>
</file>

<file path=xl/sharedStrings.xml><?xml version="1.0" encoding="utf-8"?>
<sst xmlns="http://schemas.openxmlformats.org/spreadsheetml/2006/main" count="99" uniqueCount="78">
  <si>
    <t>Таблица № 4.1                                   
к Приложению № 9</t>
  </si>
  <si>
    <t>Тарифы на проведение отдельных видов диагностических (лабораторных) исследований, для которых установлены отдельные нормативы ТП ОМС</t>
  </si>
  <si>
    <t xml:space="preserve">№ </t>
  </si>
  <si>
    <t>Виды диагностических услуг</t>
  </si>
  <si>
    <t>Базовый тариф</t>
  </si>
  <si>
    <t>Тарифы по диагностическим услугам, руб.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</si>
  <si>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</si>
  <si>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</si>
  <si>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</si>
  <si>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</si>
  <si>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>КД=1,4</t>
  </si>
  <si>
    <t>КД=1,68</t>
  </si>
  <si>
    <t>КД=2,23</t>
  </si>
  <si>
    <t>КД=2,57</t>
  </si>
  <si>
    <t>Молекулярно-генетическое исследование с
целью диагностики онкологических
заболеваний и подбора противоопухолевой лекарственной терапии:</t>
  </si>
  <si>
    <t>X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</si>
  <si>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</si>
  <si>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</si>
  <si>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EGFR в биопсийном (операционном) материале</t>
  </si>
  <si>
    <t xml:space="preserve">Молекулярно-генетическое исследование мутаций в гене NRAS в биопсийном (операционном) материале </t>
  </si>
  <si>
    <t>Молекулярно-генетическое исследование
гена ALK методом флюоресцентной
гибридизации in situ (FISH)</t>
  </si>
  <si>
    <t>Молекулярно-генетическое исследование транслокаций гена ROS1</t>
  </si>
  <si>
    <t>Молекулярно-генетическое исследование мутаций в гене c-KIT в биопсийном (операционном) материале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</si>
  <si>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терапии:</t>
  </si>
  <si>
    <t>Патолого-анатомическое 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</si>
  <si>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</si>
  <si>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</si>
  <si>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</si>
  <si>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</si>
  <si>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Патолого-анатомическое исследование биопсийного (операционного) материала с применением иммуногистохимических методов</t>
  </si>
  <si>
    <t>Тестирование на выявление новой короновирусной инфекции (COVID -19):</t>
  </si>
  <si>
    <t>Определение коронавируса COVID-19 в мазках со слизистой оболочки носо- и ротоглотки методом ПЦР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</si>
  <si>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</si>
  <si>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Определение амплификации гена ERBB2 (HER2/Neu) в биопсийном (операционном) материале методом флюоресцентной гибридизации  in situ (FISH)</t>
  </si>
  <si>
    <t>региональный код услуги</t>
  </si>
  <si>
    <t>Федеральный код</t>
  </si>
  <si>
    <t>005064</t>
  </si>
  <si>
    <t>A27.05.040</t>
  </si>
  <si>
    <t>005065</t>
  </si>
  <si>
    <t>A27.30.006</t>
  </si>
  <si>
    <t>005066</t>
  </si>
  <si>
    <t>A27.30.016</t>
  </si>
  <si>
    <t>005067</t>
  </si>
  <si>
    <t>A27.30.008</t>
  </si>
  <si>
    <t>005129</t>
  </si>
  <si>
    <t>A27.30.007</t>
  </si>
  <si>
    <t>005136</t>
  </si>
  <si>
    <t>A27.30.017</t>
  </si>
  <si>
    <t>005138</t>
  </si>
  <si>
    <t>A27.30.018</t>
  </si>
  <si>
    <t>005140</t>
  </si>
  <si>
    <t>A27.30.012</t>
  </si>
  <si>
    <t>005120</t>
  </si>
  <si>
    <t>A27.30.106</t>
  </si>
  <si>
    <t>005134</t>
  </si>
  <si>
    <t>A27.30.001</t>
  </si>
  <si>
    <t>008061</t>
  </si>
  <si>
    <t>008062</t>
  </si>
  <si>
    <t>008063</t>
  </si>
  <si>
    <t>008064</t>
  </si>
  <si>
    <t>008065</t>
  </si>
  <si>
    <t>005061</t>
  </si>
  <si>
    <t>005068</t>
  </si>
  <si>
    <t>A26.08.027.001</t>
  </si>
  <si>
    <t>005070</t>
  </si>
  <si>
    <t>Молекулярно-генетическое исследование мутаций в генах BRCA1 и BRCA2 в крови</t>
  </si>
  <si>
    <t>A08.30.036</t>
  </si>
  <si>
    <t>Определение амплификации гена HER2 методом флюоресцентной гибридизации in situ (FISH)</t>
  </si>
  <si>
    <t>005078</t>
  </si>
  <si>
    <t>Определение микросателлитной нестабильности в биопсийном (операционном) материале методом ПЦР</t>
  </si>
  <si>
    <t>A08.30.013</t>
  </si>
  <si>
    <t>A08.30.046.001</t>
  </si>
  <si>
    <t>A08.30.046.002</t>
  </si>
  <si>
    <t>A08.30.046.003</t>
  </si>
  <si>
    <t>A08.30.046.004</t>
  </si>
  <si>
    <t>A08.30.046.005</t>
  </si>
  <si>
    <t>Приложение №4</t>
  </si>
  <si>
    <t>к Дополнительному Соглашению от 07.04.2023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</si>
</sst>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_-* #,##0.00_р_._-;\-* #,##0.00_р_._-;_-* &quot;-&quot;??_р_._-;_-@_-"/>
  </numFmts>
  <fonts count="13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4" fillId="0" borderId="0"/>
    <xf numFmtId="0" fontId="1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Fill="0" applyBorder="0" applyProtection="0">
      <alignment wrapText="1"/>
      <protection locked="0"/>
    </xf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1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164" fontId="7" fillId="0" borderId="6" xfId="3" applyNumberFormat="1" applyFont="1" applyFill="1" applyBorder="1" applyAlignment="1">
      <alignment horizontal="center" vertical="center" wrapText="1"/>
    </xf>
    <xf numFmtId="0" fontId="7" fillId="0" borderId="7" xfId="3" applyFont="1" applyFill="1" applyBorder="1" applyAlignment="1">
      <alignment horizontal="center" vertical="center" wrapText="1"/>
    </xf>
    <xf numFmtId="9" fontId="7" fillId="0" borderId="8" xfId="2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left" vertical="top" wrapText="1"/>
    </xf>
    <xf numFmtId="0" fontId="8" fillId="0" borderId="10" xfId="1" applyFont="1" applyFill="1" applyBorder="1" applyAlignment="1">
      <alignment horizontal="left" vertical="top" wrapText="1"/>
    </xf>
    <xf numFmtId="0" fontId="5" fillId="0" borderId="0" xfId="3" applyFont="1" applyFill="1" applyAlignment="1">
      <alignment horizontal="left" vertical="top" wrapText="1"/>
    </xf>
    <xf numFmtId="165" fontId="5" fillId="0" borderId="0" xfId="3" applyNumberFormat="1" applyFont="1" applyFill="1" applyAlignment="1">
      <alignment horizontal="left" vertical="top" wrapText="1"/>
    </xf>
    <xf numFmtId="0" fontId="8" fillId="0" borderId="0" xfId="1" applyFont="1" applyFill="1"/>
    <xf numFmtId="0" fontId="5" fillId="0" borderId="6" xfId="1" applyFont="1" applyFill="1" applyBorder="1" applyAlignment="1">
      <alignment horizontal="center" vertical="center" wrapText="1"/>
    </xf>
    <xf numFmtId="9" fontId="9" fillId="0" borderId="6" xfId="2" applyFont="1" applyFill="1" applyBorder="1" applyAlignment="1">
      <alignment horizontal="left"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4" fontId="5" fillId="0" borderId="6" xfId="3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vertical="center" wrapText="1"/>
    </xf>
    <xf numFmtId="4" fontId="5" fillId="0" borderId="6" xfId="4" applyNumberFormat="1" applyFont="1" applyFill="1" applyBorder="1" applyAlignment="1">
      <alignment horizontal="center" vertical="center" wrapText="1"/>
    </xf>
    <xf numFmtId="9" fontId="5" fillId="0" borderId="6" xfId="2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 vertical="center" wrapText="1"/>
    </xf>
    <xf numFmtId="0" fontId="5" fillId="0" borderId="0" xfId="1" applyFont="1" applyFill="1" applyAlignment="1">
      <alignment horizontal="right" vertical="top" wrapText="1"/>
    </xf>
    <xf numFmtId="0" fontId="6" fillId="0" borderId="0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9" fontId="3" fillId="0" borderId="5" xfId="2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</cellXfs>
  <cellStyles count="51">
    <cellStyle name="Обычный" xfId="0" builtinId="0"/>
    <cellStyle name="Обычный 2" xfId="5"/>
    <cellStyle name="Обычный 2 2" xfId="6"/>
    <cellStyle name="Обычный 2 3" xfId="7"/>
    <cellStyle name="Обычный 3" xfId="8"/>
    <cellStyle name="Обычный 3 2" xfId="9"/>
    <cellStyle name="Обычный 3 2 2" xfId="10"/>
    <cellStyle name="Обычный 3 3" xfId="11"/>
    <cellStyle name="Обычный 3 3 2" xfId="1"/>
    <cellStyle name="Обычный 3 3 2 2" xfId="12"/>
    <cellStyle name="Обычный 3 3 2 4" xfId="4"/>
    <cellStyle name="Обычный 3 4" xfId="3"/>
    <cellStyle name="Обычный 3 4 3" xfId="13"/>
    <cellStyle name="Обычный 3 5" xfId="14"/>
    <cellStyle name="Обычный 4" xfId="15"/>
    <cellStyle name="Обычный 5" xfId="16"/>
    <cellStyle name="Обычный Лена" xfId="17"/>
    <cellStyle name="Процентный 2" xfId="2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0" xfId="41"/>
    <cellStyle name="Финансовый 31" xfId="42"/>
    <cellStyle name="Финансовый 32" xfId="43"/>
    <cellStyle name="Финансовый 33" xfId="44"/>
    <cellStyle name="Финансовый 4" xfId="45"/>
    <cellStyle name="Финансовый 5" xfId="46"/>
    <cellStyle name="Финансовый 6" xfId="47"/>
    <cellStyle name="Финансовый 7" xfId="48"/>
    <cellStyle name="Финансовый 8" xfId="49"/>
    <cellStyle name="Финансовый 9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R34"/>
  <sheetViews>
    <sheetView tabSelected="1" view="pageBreakPreview" zoomScaleNormal="85" zoomScaleSheetLayoutView="100" workbookViewId="0">
      <pane xSplit="4" ySplit="9" topLeftCell="E10" activePane="bottomRight" state="frozen"/>
      <selection pane="topRight" activeCell="C1" sqref="C1"/>
      <selection pane="bottomLeft" activeCell="A6" sqref="A6"/>
      <selection pane="bottomRight" activeCell="D19" sqref="D19"/>
    </sheetView>
  </sheetViews>
  <sheetFormatPr defaultColWidth="8.19921875" defaultRowHeight="18" x14ac:dyDescent="0.3"/>
  <cols>
    <col min="1" max="1" width="4.69921875" style="1" customWidth="1"/>
    <col min="2" max="2" width="8.69921875" style="1" customWidth="1"/>
    <col min="3" max="3" width="14.59765625" style="1" customWidth="1"/>
    <col min="4" max="4" width="43.69921875" style="2" customWidth="1"/>
    <col min="5" max="5" width="10.69921875" style="3" customWidth="1"/>
    <col min="6" max="9" width="11.19921875" style="1" customWidth="1"/>
    <col min="10" max="16384" width="8.19921875" style="1"/>
  </cols>
  <sheetData>
    <row r="1" spans="1:18" s="28" customFormat="1" ht="15.75" customHeight="1" x14ac:dyDescent="0.3">
      <c r="A1" s="24"/>
      <c r="B1" s="24"/>
      <c r="C1" s="25"/>
      <c r="D1" s="26"/>
      <c r="E1" s="24"/>
      <c r="F1" s="27"/>
      <c r="G1" s="29" t="s">
        <v>76</v>
      </c>
      <c r="H1" s="29"/>
      <c r="I1" s="29"/>
    </row>
    <row r="2" spans="1:18" s="28" customFormat="1" ht="11.4" customHeight="1" x14ac:dyDescent="0.3">
      <c r="A2" s="24"/>
      <c r="B2" s="24"/>
      <c r="C2" s="25"/>
      <c r="D2" s="26"/>
      <c r="E2" s="24"/>
      <c r="F2" s="27"/>
      <c r="G2" s="29"/>
      <c r="H2" s="29"/>
      <c r="I2" s="29"/>
    </row>
    <row r="3" spans="1:18" s="28" customFormat="1" ht="21" customHeight="1" x14ac:dyDescent="0.3">
      <c r="A3" s="24"/>
      <c r="B3" s="24"/>
      <c r="C3" s="25"/>
      <c r="D3" s="26"/>
      <c r="E3" s="24"/>
      <c r="F3" s="29" t="s">
        <v>77</v>
      </c>
      <c r="G3" s="29"/>
      <c r="H3" s="29"/>
      <c r="I3" s="29"/>
    </row>
    <row r="4" spans="1:18" ht="33.75" customHeight="1" x14ac:dyDescent="0.3">
      <c r="G4" s="30" t="s">
        <v>0</v>
      </c>
      <c r="H4" s="30"/>
      <c r="I4" s="30"/>
    </row>
    <row r="5" spans="1:18" s="4" customFormat="1" ht="13.5" customHeight="1" x14ac:dyDescent="0.3">
      <c r="D5" s="5"/>
      <c r="E5" s="5"/>
      <c r="F5" s="5"/>
      <c r="G5" s="30"/>
      <c r="H5" s="30"/>
      <c r="I5" s="30"/>
      <c r="J5" s="5"/>
      <c r="K5" s="5"/>
      <c r="L5" s="5"/>
    </row>
    <row r="6" spans="1:18" s="4" customFormat="1" ht="37.200000000000003" customHeight="1" x14ac:dyDescent="0.35">
      <c r="D6" s="31" t="s">
        <v>1</v>
      </c>
      <c r="E6" s="31"/>
      <c r="F6" s="31"/>
      <c r="G6" s="31"/>
      <c r="H6" s="31"/>
      <c r="I6" s="31"/>
      <c r="K6" s="5"/>
      <c r="L6" s="5"/>
      <c r="M6" s="5"/>
      <c r="N6" s="5"/>
    </row>
    <row r="7" spans="1:18" s="4" customFormat="1" ht="16.2" customHeight="1" x14ac:dyDescent="0.3">
      <c r="D7" s="6"/>
      <c r="E7" s="6"/>
      <c r="F7" s="6"/>
      <c r="G7" s="6"/>
      <c r="H7" s="6"/>
      <c r="I7" s="6"/>
      <c r="K7" s="5"/>
      <c r="L7" s="5"/>
      <c r="M7" s="5"/>
      <c r="N7" s="5"/>
    </row>
    <row r="8" spans="1:18" ht="32.25" customHeight="1" x14ac:dyDescent="0.3">
      <c r="A8" s="32" t="s">
        <v>2</v>
      </c>
      <c r="B8" s="39" t="s">
        <v>34</v>
      </c>
      <c r="C8" s="41" t="s">
        <v>35</v>
      </c>
      <c r="D8" s="34" t="s">
        <v>3</v>
      </c>
      <c r="E8" s="32" t="s">
        <v>4</v>
      </c>
      <c r="F8" s="36" t="s">
        <v>5</v>
      </c>
      <c r="G8" s="37"/>
      <c r="H8" s="37"/>
      <c r="I8" s="38"/>
    </row>
    <row r="9" spans="1:18" ht="43.2" customHeight="1" thickBot="1" x14ac:dyDescent="0.35">
      <c r="A9" s="33"/>
      <c r="B9" s="40"/>
      <c r="C9" s="42"/>
      <c r="D9" s="35"/>
      <c r="E9" s="33"/>
      <c r="F9" s="7" t="s">
        <v>6</v>
      </c>
      <c r="G9" s="7" t="s">
        <v>7</v>
      </c>
      <c r="H9" s="7" t="s">
        <v>8</v>
      </c>
      <c r="I9" s="7" t="s">
        <v>9</v>
      </c>
    </row>
    <row r="10" spans="1:18" s="15" customFormat="1" ht="16.95" customHeight="1" thickBot="1" x14ac:dyDescent="0.35">
      <c r="A10" s="8"/>
      <c r="B10" s="10"/>
      <c r="C10" s="10"/>
      <c r="D10" s="9"/>
      <c r="E10" s="10"/>
      <c r="F10" s="11" t="s">
        <v>10</v>
      </c>
      <c r="G10" s="11" t="s">
        <v>11</v>
      </c>
      <c r="H10" s="11" t="s">
        <v>12</v>
      </c>
      <c r="I10" s="12" t="s">
        <v>13</v>
      </c>
      <c r="J10" s="13"/>
      <c r="K10" s="14"/>
      <c r="L10" s="13"/>
      <c r="M10" s="13"/>
      <c r="N10" s="13"/>
      <c r="O10" s="13"/>
      <c r="P10" s="13"/>
      <c r="Q10" s="13"/>
      <c r="R10" s="13"/>
    </row>
    <row r="11" spans="1:18" ht="65.400000000000006" customHeight="1" x14ac:dyDescent="0.3">
      <c r="A11" s="16">
        <v>1</v>
      </c>
      <c r="B11" s="16"/>
      <c r="C11" s="16"/>
      <c r="D11" s="17" t="s">
        <v>14</v>
      </c>
      <c r="E11" s="18"/>
      <c r="F11" s="18"/>
      <c r="G11" s="18"/>
      <c r="H11" s="19"/>
      <c r="I11" s="19"/>
    </row>
    <row r="12" spans="1:18" ht="34.200000000000003" customHeight="1" x14ac:dyDescent="0.3">
      <c r="A12" s="16"/>
      <c r="B12" s="16" t="s">
        <v>36</v>
      </c>
      <c r="C12" s="16" t="s">
        <v>37</v>
      </c>
      <c r="D12" s="20" t="s">
        <v>65</v>
      </c>
      <c r="E12" s="18">
        <v>5135.51</v>
      </c>
      <c r="F12" s="18">
        <f t="shared" ref="F12:F21" si="0">ROUND(E12*1.4,2)</f>
        <v>7189.71</v>
      </c>
      <c r="G12" s="18">
        <f t="shared" ref="G12:G21" si="1">ROUND(E12*1.68,2)</f>
        <v>8627.66</v>
      </c>
      <c r="H12" s="19" t="s">
        <v>15</v>
      </c>
      <c r="I12" s="19" t="s">
        <v>15</v>
      </c>
    </row>
    <row r="13" spans="1:18" ht="37.5" customHeight="1" x14ac:dyDescent="0.3">
      <c r="A13" s="16"/>
      <c r="B13" s="16" t="s">
        <v>38</v>
      </c>
      <c r="C13" s="16" t="s">
        <v>39</v>
      </c>
      <c r="D13" s="20" t="s">
        <v>16</v>
      </c>
      <c r="E13" s="18">
        <v>5683.13</v>
      </c>
      <c r="F13" s="18">
        <f t="shared" si="0"/>
        <v>7956.38</v>
      </c>
      <c r="G13" s="18">
        <f t="shared" si="1"/>
        <v>9547.66</v>
      </c>
      <c r="H13" s="19" t="s">
        <v>15</v>
      </c>
      <c r="I13" s="19" t="s">
        <v>15</v>
      </c>
    </row>
    <row r="14" spans="1:18" ht="37.5" customHeight="1" x14ac:dyDescent="0.3">
      <c r="A14" s="16"/>
      <c r="B14" s="16" t="s">
        <v>42</v>
      </c>
      <c r="C14" s="16" t="s">
        <v>43</v>
      </c>
      <c r="D14" s="20" t="s">
        <v>17</v>
      </c>
      <c r="E14" s="18">
        <v>5792.68</v>
      </c>
      <c r="F14" s="18">
        <f t="shared" si="0"/>
        <v>8109.75</v>
      </c>
      <c r="G14" s="18">
        <f t="shared" si="1"/>
        <v>9731.7000000000007</v>
      </c>
      <c r="H14" s="19" t="s">
        <v>15</v>
      </c>
      <c r="I14" s="19" t="s">
        <v>15</v>
      </c>
    </row>
    <row r="15" spans="1:18" ht="37.5" customHeight="1" x14ac:dyDescent="0.3">
      <c r="A15" s="16"/>
      <c r="B15" s="23" t="s">
        <v>40</v>
      </c>
      <c r="C15" s="16" t="s">
        <v>41</v>
      </c>
      <c r="D15" s="20" t="s">
        <v>18</v>
      </c>
      <c r="E15" s="18">
        <v>8802.02</v>
      </c>
      <c r="F15" s="18">
        <f t="shared" si="0"/>
        <v>12322.83</v>
      </c>
      <c r="G15" s="18">
        <f t="shared" si="1"/>
        <v>14787.39</v>
      </c>
      <c r="H15" s="19" t="s">
        <v>15</v>
      </c>
      <c r="I15" s="19" t="s">
        <v>15</v>
      </c>
    </row>
    <row r="16" spans="1:18" ht="39.6" customHeight="1" x14ac:dyDescent="0.3">
      <c r="A16" s="16"/>
      <c r="B16" s="23" t="s">
        <v>68</v>
      </c>
      <c r="C16" s="16" t="s">
        <v>66</v>
      </c>
      <c r="D16" s="20" t="s">
        <v>67</v>
      </c>
      <c r="E16" s="18">
        <v>14287.82</v>
      </c>
      <c r="F16" s="18">
        <f t="shared" si="0"/>
        <v>20002.95</v>
      </c>
      <c r="G16" s="18">
        <f t="shared" si="1"/>
        <v>24003.54</v>
      </c>
      <c r="H16" s="19" t="s">
        <v>15</v>
      </c>
      <c r="I16" s="19" t="s">
        <v>15</v>
      </c>
    </row>
    <row r="17" spans="1:9" ht="31.95" customHeight="1" x14ac:dyDescent="0.3">
      <c r="A17" s="16"/>
      <c r="B17" s="16" t="s">
        <v>44</v>
      </c>
      <c r="C17" s="16" t="s">
        <v>45</v>
      </c>
      <c r="D17" s="20" t="s">
        <v>19</v>
      </c>
      <c r="E17" s="18">
        <v>7241.67</v>
      </c>
      <c r="F17" s="18">
        <f t="shared" si="0"/>
        <v>10138.34</v>
      </c>
      <c r="G17" s="18">
        <f t="shared" si="1"/>
        <v>12166.01</v>
      </c>
      <c r="H17" s="19" t="s">
        <v>15</v>
      </c>
      <c r="I17" s="19" t="s">
        <v>15</v>
      </c>
    </row>
    <row r="18" spans="1:9" ht="37.950000000000003" customHeight="1" x14ac:dyDescent="0.3">
      <c r="A18" s="16"/>
      <c r="B18" s="16" t="s">
        <v>54</v>
      </c>
      <c r="C18" s="16" t="s">
        <v>55</v>
      </c>
      <c r="D18" s="20" t="s">
        <v>69</v>
      </c>
      <c r="E18" s="18">
        <v>10622.58</v>
      </c>
      <c r="F18" s="18">
        <f t="shared" si="0"/>
        <v>14871.61</v>
      </c>
      <c r="G18" s="18">
        <f t="shared" si="1"/>
        <v>17845.93</v>
      </c>
      <c r="H18" s="19" t="s">
        <v>15</v>
      </c>
      <c r="I18" s="19" t="s">
        <v>15</v>
      </c>
    </row>
    <row r="19" spans="1:9" ht="44.4" customHeight="1" x14ac:dyDescent="0.3">
      <c r="A19" s="16"/>
      <c r="B19" s="16" t="s">
        <v>46</v>
      </c>
      <c r="C19" s="16" t="s">
        <v>47</v>
      </c>
      <c r="D19" s="20" t="s">
        <v>20</v>
      </c>
      <c r="E19" s="18">
        <v>10558.53</v>
      </c>
      <c r="F19" s="18">
        <f t="shared" si="0"/>
        <v>14781.94</v>
      </c>
      <c r="G19" s="18">
        <f t="shared" si="1"/>
        <v>17738.330000000002</v>
      </c>
      <c r="H19" s="19" t="s">
        <v>15</v>
      </c>
      <c r="I19" s="19" t="s">
        <v>15</v>
      </c>
    </row>
    <row r="20" spans="1:9" ht="33.6" customHeight="1" x14ac:dyDescent="0.3">
      <c r="A20" s="16"/>
      <c r="B20" s="16" t="s">
        <v>48</v>
      </c>
      <c r="C20" s="16" t="s">
        <v>49</v>
      </c>
      <c r="D20" s="20" t="s">
        <v>21</v>
      </c>
      <c r="E20" s="21">
        <v>11924.81</v>
      </c>
      <c r="F20" s="18">
        <f t="shared" si="0"/>
        <v>16694.73</v>
      </c>
      <c r="G20" s="18">
        <f t="shared" si="1"/>
        <v>20033.68</v>
      </c>
      <c r="H20" s="19" t="s">
        <v>15</v>
      </c>
      <c r="I20" s="19" t="s">
        <v>15</v>
      </c>
    </row>
    <row r="21" spans="1:9" ht="30.6" customHeight="1" x14ac:dyDescent="0.3">
      <c r="A21" s="16"/>
      <c r="B21" s="16" t="s">
        <v>50</v>
      </c>
      <c r="C21" s="16" t="s">
        <v>51</v>
      </c>
      <c r="D21" s="20" t="s">
        <v>22</v>
      </c>
      <c r="E21" s="21">
        <v>7782.6</v>
      </c>
      <c r="F21" s="18">
        <f t="shared" si="0"/>
        <v>10895.64</v>
      </c>
      <c r="G21" s="18">
        <f t="shared" si="1"/>
        <v>13074.77</v>
      </c>
      <c r="H21" s="19" t="s">
        <v>15</v>
      </c>
      <c r="I21" s="19" t="s">
        <v>15</v>
      </c>
    </row>
    <row r="22" spans="1:9" ht="49.2" customHeight="1" x14ac:dyDescent="0.3">
      <c r="A22" s="16"/>
      <c r="B22" s="16" t="s">
        <v>52</v>
      </c>
      <c r="C22" s="16" t="s">
        <v>53</v>
      </c>
      <c r="D22" s="20" t="s">
        <v>33</v>
      </c>
      <c r="E22" s="18">
        <v>14287.82</v>
      </c>
      <c r="F22" s="18">
        <f t="shared" ref="F22" si="2">ROUND(E22*1.4,2)</f>
        <v>20002.95</v>
      </c>
      <c r="G22" s="18">
        <f t="shared" ref="G22" si="3">ROUND(E22*1.68,2)</f>
        <v>24003.54</v>
      </c>
      <c r="H22" s="19" t="s">
        <v>15</v>
      </c>
      <c r="I22" s="19" t="s">
        <v>15</v>
      </c>
    </row>
    <row r="23" spans="1:9" ht="83.4" customHeight="1" x14ac:dyDescent="0.3">
      <c r="A23" s="16">
        <v>2</v>
      </c>
      <c r="B23" s="16"/>
      <c r="C23" s="16"/>
      <c r="D23" s="17" t="s">
        <v>23</v>
      </c>
      <c r="E23" s="18"/>
      <c r="F23" s="18"/>
      <c r="G23" s="18"/>
      <c r="H23" s="19"/>
      <c r="I23" s="19"/>
    </row>
    <row r="24" spans="1:9" ht="49.2" customHeight="1" x14ac:dyDescent="0.3">
      <c r="A24" s="16"/>
      <c r="B24" s="16" t="s">
        <v>56</v>
      </c>
      <c r="C24" s="16" t="s">
        <v>71</v>
      </c>
      <c r="D24" s="22" t="s">
        <v>24</v>
      </c>
      <c r="E24" s="18">
        <v>804.55</v>
      </c>
      <c r="F24" s="18">
        <f t="shared" ref="F24:F29" si="4">ROUND(E24*1.4,2)</f>
        <v>1126.3699999999999</v>
      </c>
      <c r="G24" s="18">
        <f t="shared" ref="G24:G29" si="5">ROUND(E24*1.68,2)</f>
        <v>1351.64</v>
      </c>
      <c r="H24" s="19">
        <f t="shared" ref="H24:H29" si="6">ROUND(E24*2.23,2)</f>
        <v>1794.15</v>
      </c>
      <c r="I24" s="19">
        <f t="shared" ref="I24:I29" si="7">ROUND(E24*2.57,2)</f>
        <v>2067.69</v>
      </c>
    </row>
    <row r="25" spans="1:9" ht="51.6" customHeight="1" x14ac:dyDescent="0.3">
      <c r="A25" s="16"/>
      <c r="B25" s="16" t="s">
        <v>57</v>
      </c>
      <c r="C25" s="16" t="s">
        <v>72</v>
      </c>
      <c r="D25" s="22" t="s">
        <v>25</v>
      </c>
      <c r="E25" s="18">
        <v>884.19</v>
      </c>
      <c r="F25" s="18">
        <f t="shared" si="4"/>
        <v>1237.8699999999999</v>
      </c>
      <c r="G25" s="18">
        <f t="shared" si="5"/>
        <v>1485.44</v>
      </c>
      <c r="H25" s="19">
        <f t="shared" si="6"/>
        <v>1971.74</v>
      </c>
      <c r="I25" s="19">
        <f t="shared" si="7"/>
        <v>2272.37</v>
      </c>
    </row>
    <row r="26" spans="1:9" ht="51.6" customHeight="1" x14ac:dyDescent="0.3">
      <c r="A26" s="16"/>
      <c r="B26" s="16" t="s">
        <v>58</v>
      </c>
      <c r="C26" s="16" t="s">
        <v>73</v>
      </c>
      <c r="D26" s="22" t="s">
        <v>26</v>
      </c>
      <c r="E26" s="18">
        <v>1539.26</v>
      </c>
      <c r="F26" s="18">
        <f t="shared" si="4"/>
        <v>2154.96</v>
      </c>
      <c r="G26" s="18">
        <f t="shared" si="5"/>
        <v>2585.96</v>
      </c>
      <c r="H26" s="19">
        <f t="shared" si="6"/>
        <v>3432.55</v>
      </c>
      <c r="I26" s="19">
        <f t="shared" si="7"/>
        <v>3955.9</v>
      </c>
    </row>
    <row r="27" spans="1:9" ht="51.6" customHeight="1" x14ac:dyDescent="0.3">
      <c r="A27" s="16"/>
      <c r="B27" s="16" t="s">
        <v>59</v>
      </c>
      <c r="C27" s="16" t="s">
        <v>74</v>
      </c>
      <c r="D27" s="22" t="s">
        <v>27</v>
      </c>
      <c r="E27" s="18">
        <v>1780.83</v>
      </c>
      <c r="F27" s="18">
        <f t="shared" si="4"/>
        <v>2493.16</v>
      </c>
      <c r="G27" s="18">
        <f t="shared" si="5"/>
        <v>2991.79</v>
      </c>
      <c r="H27" s="19">
        <f t="shared" si="6"/>
        <v>3971.25</v>
      </c>
      <c r="I27" s="19">
        <f t="shared" si="7"/>
        <v>4576.7299999999996</v>
      </c>
    </row>
    <row r="28" spans="1:9" ht="54" customHeight="1" x14ac:dyDescent="0.3">
      <c r="A28" s="16"/>
      <c r="B28" s="16" t="s">
        <v>60</v>
      </c>
      <c r="C28" s="16" t="s">
        <v>75</v>
      </c>
      <c r="D28" s="22" t="s">
        <v>28</v>
      </c>
      <c r="E28" s="18">
        <v>2174.73</v>
      </c>
      <c r="F28" s="18">
        <f t="shared" si="4"/>
        <v>3044.62</v>
      </c>
      <c r="G28" s="18">
        <f t="shared" si="5"/>
        <v>3653.55</v>
      </c>
      <c r="H28" s="19">
        <f t="shared" si="6"/>
        <v>4849.6499999999996</v>
      </c>
      <c r="I28" s="19">
        <f t="shared" si="7"/>
        <v>5589.06</v>
      </c>
    </row>
    <row r="29" spans="1:9" ht="51" customHeight="1" x14ac:dyDescent="0.3">
      <c r="A29" s="16"/>
      <c r="B29" s="16" t="s">
        <v>61</v>
      </c>
      <c r="C29" s="16" t="s">
        <v>70</v>
      </c>
      <c r="D29" s="22" t="s">
        <v>29</v>
      </c>
      <c r="E29" s="18">
        <v>6722.52</v>
      </c>
      <c r="F29" s="18">
        <f t="shared" si="4"/>
        <v>9411.5300000000007</v>
      </c>
      <c r="G29" s="18">
        <f t="shared" si="5"/>
        <v>11293.83</v>
      </c>
      <c r="H29" s="19">
        <f t="shared" si="6"/>
        <v>14991.22</v>
      </c>
      <c r="I29" s="19">
        <f t="shared" si="7"/>
        <v>17276.88</v>
      </c>
    </row>
    <row r="30" spans="1:9" ht="31.2" x14ac:dyDescent="0.3">
      <c r="A30" s="16">
        <v>3</v>
      </c>
      <c r="B30" s="16"/>
      <c r="C30" s="16"/>
      <c r="D30" s="17" t="s">
        <v>30</v>
      </c>
      <c r="E30" s="18"/>
      <c r="F30" s="18"/>
      <c r="G30" s="18"/>
      <c r="H30" s="19"/>
      <c r="I30" s="19"/>
    </row>
    <row r="31" spans="1:9" ht="51" customHeight="1" x14ac:dyDescent="0.3">
      <c r="A31" s="16"/>
      <c r="B31" s="16" t="s">
        <v>62</v>
      </c>
      <c r="C31" s="16" t="s">
        <v>63</v>
      </c>
      <c r="D31" s="22" t="s">
        <v>31</v>
      </c>
      <c r="E31" s="18">
        <v>404.43</v>
      </c>
      <c r="F31" s="18">
        <f t="shared" ref="F31:F32" si="8">ROUND(E31*1.4,2)</f>
        <v>566.20000000000005</v>
      </c>
      <c r="G31" s="18">
        <f t="shared" ref="G31:G32" si="9">ROUND(E31*1.68,2)</f>
        <v>679.44</v>
      </c>
      <c r="H31" s="19">
        <f t="shared" ref="H31:H32" si="10">ROUND(E31*2.23,2)</f>
        <v>901.88</v>
      </c>
      <c r="I31" s="19">
        <f t="shared" ref="I31:I32" si="11">ROUND(E31*2.57,2)</f>
        <v>1039.3900000000001</v>
      </c>
    </row>
    <row r="32" spans="1:9" ht="63" customHeight="1" x14ac:dyDescent="0.3">
      <c r="A32" s="16"/>
      <c r="B32" s="16" t="s">
        <v>64</v>
      </c>
      <c r="C32" s="16"/>
      <c r="D32" s="22" t="s">
        <v>32</v>
      </c>
      <c r="E32" s="18">
        <v>119.84</v>
      </c>
      <c r="F32" s="18">
        <f t="shared" si="8"/>
        <v>167.78</v>
      </c>
      <c r="G32" s="18">
        <f t="shared" si="9"/>
        <v>201.33</v>
      </c>
      <c r="H32" s="19">
        <f t="shared" si="10"/>
        <v>267.24</v>
      </c>
      <c r="I32" s="19">
        <f t="shared" si="11"/>
        <v>307.99</v>
      </c>
    </row>
    <row r="34" ht="19.5" customHeight="1" x14ac:dyDescent="0.3"/>
  </sheetData>
  <mergeCells count="11">
    <mergeCell ref="A8:A9"/>
    <mergeCell ref="D8:D9"/>
    <mergeCell ref="E8:E9"/>
    <mergeCell ref="F8:I8"/>
    <mergeCell ref="B8:B9"/>
    <mergeCell ref="C8:C9"/>
    <mergeCell ref="G1:I2"/>
    <mergeCell ref="F3:I3"/>
    <mergeCell ref="G4:I4"/>
    <mergeCell ref="G5:I5"/>
    <mergeCell ref="D6:I6"/>
  </mergeCells>
  <pageMargins left="0.39370078740157483" right="0.19685039370078741" top="0.59055118110236227" bottom="0.19685039370078741" header="0.35433070866141736" footer="0.11811023622047245"/>
  <pageSetup paperSize="9" scale="70" firstPageNumber="12" fitToHeight="2" orientation="portrait" useFirstPageNumber="1" r:id="rId1"/>
  <headerFooter>
    <oddHeader>&amp;C&amp;P</oddHeader>
    <evenHeader>&amp;C3</evenHeader>
    <firstHeader>&amp;C2</firstHeader>
  </headerFooter>
  <rowBreaks count="1" manualBreakCount="1">
    <brk id="2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нормативы</vt:lpstr>
      <vt:lpstr>нормативы!Заголовки_для_печати</vt:lpstr>
      <vt:lpstr>нормативы!Область_печати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2023-03-31T01:30:04Z</cp:lastPrinted>
  <dcterms:created xsi:type="dcterms:W3CDTF">2023-03-29T01:28:04Z</dcterms:created>
  <dcterms:modified xsi:type="dcterms:W3CDTF">2023-04-10T01:44:42Z</dcterms:modified>
</cp:coreProperties>
</file>